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BA410A3-B667-4461-B7B2-8A33E953FD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8" i="5" l="1"/>
  <c r="AS14" i="5" l="1"/>
  <c r="AQ14" i="5"/>
  <c r="AP14" i="5"/>
  <c r="AO14" i="5"/>
  <c r="AN14" i="5"/>
  <c r="AM14" i="5"/>
  <c r="AG14" i="5"/>
  <c r="AE14" i="5"/>
  <c r="I19" i="5" s="1"/>
  <c r="AD14" i="5"/>
  <c r="AC14" i="5"/>
  <c r="G19" i="5" s="1"/>
  <c r="AB14" i="5"/>
  <c r="AA14" i="5"/>
  <c r="W14" i="5"/>
  <c r="U14" i="5"/>
  <c r="T14" i="5"/>
  <c r="S14" i="5"/>
  <c r="R14" i="5"/>
  <c r="Q14" i="5"/>
  <c r="K14" i="5"/>
  <c r="K18" i="5" s="1"/>
  <c r="I14" i="5"/>
  <c r="H14" i="5"/>
  <c r="G14" i="5"/>
  <c r="G18" i="5" s="1"/>
  <c r="F14" i="5"/>
  <c r="F18" i="5" s="1"/>
  <c r="E14" i="5"/>
  <c r="H18" i="5" l="1"/>
  <c r="I18" i="5"/>
  <c r="J14" i="5"/>
  <c r="E19" i="5"/>
  <c r="I20" i="5"/>
  <c r="G20" i="5"/>
  <c r="AR14" i="5"/>
  <c r="E18" i="5"/>
  <c r="E20" i="5" s="1"/>
  <c r="K19" i="5"/>
  <c r="K20" i="5" s="1"/>
  <c r="J20" i="5" s="1"/>
  <c r="F19" i="5"/>
  <c r="L19" i="5" s="1"/>
  <c r="H19" i="5"/>
  <c r="O19" i="5"/>
  <c r="AF14" i="5"/>
  <c r="M18" i="5" l="1"/>
  <c r="N18" i="5"/>
  <c r="J18" i="5"/>
  <c r="O18" i="5"/>
  <c r="L18" i="5"/>
  <c r="F20" i="5"/>
  <c r="L20" i="5" s="1"/>
  <c r="M19" i="5"/>
  <c r="O20" i="5"/>
  <c r="J19" i="5"/>
  <c r="H20" i="5"/>
  <c r="M20" i="5" s="1"/>
  <c r="N19" i="5"/>
  <c r="N20" i="5"/>
</calcChain>
</file>

<file path=xl/sharedStrings.xml><?xml version="1.0" encoding="utf-8"?>
<sst xmlns="http://schemas.openxmlformats.org/spreadsheetml/2006/main" count="100" uniqueCount="39">
  <si>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</si>
  <si>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</si>
  <si>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</si>
  <si>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</si>
  <si>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</si>
  <si>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</si>
  <si>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</si>
  <si>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</si>
  <si>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</si>
  <si>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</si>
  <si>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</si>
  <si>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</si>
  <si>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</si>
  <si>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</si>
  <si>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</si>
  <si>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</si>
  <si>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</si>
  <si>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</si>
  <si>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</si>
  <si>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</si>
  <si>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</si>
  <si>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</si>
  <si>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</si>
  <si>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</si>
  <si>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Aleksi Pihkala</t>
  </si>
  <si>
    <t>2.</t>
  </si>
  <si>
    <t>KPL  2</t>
  </si>
  <si>
    <t>4.</t>
  </si>
  <si>
    <t>5.</t>
  </si>
  <si>
    <t>30.7.1999   Valkeala</t>
  </si>
  <si>
    <t>KPL = Kouvolan Pallonlyöjät  (1931),  kasvattajaseura</t>
  </si>
  <si>
    <t>LMV</t>
  </si>
  <si>
    <t>LMV = Lahden Mailaveikot  (1929)</t>
  </si>
  <si>
    <t>3.</t>
  </si>
  <si>
    <t>6.</t>
  </si>
  <si>
    <t>1.</t>
  </si>
  <si>
    <t>8.</t>
  </si>
  <si>
    <t>KPL  3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</si>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</sst>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85546875" bestFit="1" customWidth="1"/>
    <col min="45" max="45" width="0.7109375" customWidth="1"/>
  </cols>
  <sheetData>
    <row r="1" spans="1:57" x14ac:dyDescent="0.25">
      <c r="A1" s="16"/>
      <c r="B1" s="65" t="s">
        <v>24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2014</v>
      </c>
      <c r="Y4" s="12" t="s">
        <v>25</v>
      </c>
      <c r="Z4" s="1" t="s">
        <v>26</v>
      </c>
      <c r="AA4" s="12">
        <v>1</v>
      </c>
      <c r="AB4" s="12">
        <v>0</v>
      </c>
      <c r="AC4" s="12">
        <v>0</v>
      </c>
      <c r="AD4" s="12">
        <v>0</v>
      </c>
      <c r="AE4" s="12">
        <v>0</v>
      </c>
      <c r="AF4" s="66">
        <v>0</v>
      </c>
      <c r="AG4" s="67">
        <v>0</v>
      </c>
      <c r="AH4" s="7"/>
      <c r="AI4" s="7"/>
      <c r="AJ4" s="7"/>
      <c r="AK4" s="7"/>
      <c r="AL4" s="10"/>
      <c r="AM4" s="12">
        <v>1</v>
      </c>
      <c r="AN4" s="12">
        <v>0</v>
      </c>
      <c r="AO4" s="12">
        <v>0</v>
      </c>
      <c r="AP4" s="12">
        <v>0</v>
      </c>
      <c r="AQ4" s="12">
        <v>4</v>
      </c>
      <c r="AR4" s="63">
        <v>1</v>
      </c>
      <c r="AS4" s="64">
        <v>4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2015</v>
      </c>
      <c r="Y5" s="12" t="s">
        <v>25</v>
      </c>
      <c r="Z5" s="1" t="s">
        <v>26</v>
      </c>
      <c r="AA5" s="12">
        <v>9</v>
      </c>
      <c r="AB5" s="12">
        <v>0</v>
      </c>
      <c r="AC5" s="12">
        <v>0</v>
      </c>
      <c r="AD5" s="12">
        <v>0</v>
      </c>
      <c r="AE5" s="12">
        <v>15</v>
      </c>
      <c r="AF5" s="66">
        <v>0.3947</v>
      </c>
      <c r="AG5" s="67">
        <v>38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2016</v>
      </c>
      <c r="Y6" s="12" t="s">
        <v>25</v>
      </c>
      <c r="Z6" s="1" t="s">
        <v>26</v>
      </c>
      <c r="AA6" s="12">
        <v>12</v>
      </c>
      <c r="AB6" s="12">
        <v>0</v>
      </c>
      <c r="AC6" s="12">
        <v>13</v>
      </c>
      <c r="AD6" s="12">
        <v>4</v>
      </c>
      <c r="AE6" s="12">
        <v>32</v>
      </c>
      <c r="AF6" s="66">
        <v>0.4637</v>
      </c>
      <c r="AG6" s="67">
        <v>69</v>
      </c>
      <c r="AH6" s="7"/>
      <c r="AI6" s="7"/>
      <c r="AJ6" s="7"/>
      <c r="AK6" s="7"/>
      <c r="AL6" s="10"/>
      <c r="AM6" s="12">
        <v>3</v>
      </c>
      <c r="AN6" s="12">
        <v>0</v>
      </c>
      <c r="AO6" s="12">
        <v>1</v>
      </c>
      <c r="AP6" s="12">
        <v>1</v>
      </c>
      <c r="AQ6" s="12">
        <v>6</v>
      </c>
      <c r="AR6" s="63">
        <v>0.42899999999999999</v>
      </c>
      <c r="AS6" s="64">
        <v>14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2017</v>
      </c>
      <c r="Y7" s="12" t="s">
        <v>27</v>
      </c>
      <c r="Z7" s="1" t="s">
        <v>26</v>
      </c>
      <c r="AA7" s="12">
        <v>12</v>
      </c>
      <c r="AB7" s="12">
        <v>1</v>
      </c>
      <c r="AC7" s="12">
        <v>15</v>
      </c>
      <c r="AD7" s="12">
        <v>10</v>
      </c>
      <c r="AE7" s="12">
        <v>60</v>
      </c>
      <c r="AF7" s="66">
        <v>0.66659999999999997</v>
      </c>
      <c r="AG7" s="67">
        <v>90</v>
      </c>
      <c r="AH7" s="7"/>
      <c r="AI7" s="7"/>
      <c r="AJ7" s="7"/>
      <c r="AK7" s="7"/>
      <c r="AL7" s="10"/>
      <c r="AM7" s="12">
        <v>2</v>
      </c>
      <c r="AN7" s="12">
        <v>0</v>
      </c>
      <c r="AO7" s="12">
        <v>0</v>
      </c>
      <c r="AP7" s="12">
        <v>1</v>
      </c>
      <c r="AQ7" s="12">
        <v>7</v>
      </c>
      <c r="AR7" s="63">
        <v>0.46660000000000001</v>
      </c>
      <c r="AS7" s="64">
        <v>15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>
        <v>2018</v>
      </c>
      <c r="Y8" s="12" t="s">
        <v>28</v>
      </c>
      <c r="Z8" s="1" t="s">
        <v>26</v>
      </c>
      <c r="AA8" s="12">
        <v>13</v>
      </c>
      <c r="AB8" s="12">
        <v>0</v>
      </c>
      <c r="AC8" s="12">
        <v>15</v>
      </c>
      <c r="AD8" s="12">
        <v>9</v>
      </c>
      <c r="AE8" s="12">
        <v>57</v>
      </c>
      <c r="AF8" s="66">
        <v>0.59370000000000001</v>
      </c>
      <c r="AG8" s="67">
        <f>PRODUCT(AE8/AF8)</f>
        <v>96.008084891359275</v>
      </c>
      <c r="AH8" s="7"/>
      <c r="AI8" s="7"/>
      <c r="AJ8" s="7"/>
      <c r="AK8" s="7"/>
      <c r="AL8" s="10"/>
      <c r="AM8" s="1"/>
      <c r="AN8" s="1"/>
      <c r="AO8" s="50"/>
      <c r="AP8" s="1"/>
      <c r="AQ8" s="1"/>
      <c r="AR8" s="50"/>
      <c r="AS8" s="6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12">
        <v>2019</v>
      </c>
      <c r="Y9" s="12" t="s">
        <v>25</v>
      </c>
      <c r="Z9" s="1" t="s">
        <v>31</v>
      </c>
      <c r="AA9" s="12">
        <v>7</v>
      </c>
      <c r="AB9" s="12">
        <v>1</v>
      </c>
      <c r="AC9" s="12">
        <v>9</v>
      </c>
      <c r="AD9" s="12">
        <v>5</v>
      </c>
      <c r="AE9" s="12">
        <v>29</v>
      </c>
      <c r="AF9" s="66">
        <v>0.53700000000000003</v>
      </c>
      <c r="AG9" s="18">
        <v>54</v>
      </c>
      <c r="AH9" s="39"/>
      <c r="AI9" s="7"/>
      <c r="AJ9" s="7"/>
      <c r="AK9" s="7"/>
      <c r="AM9" s="12">
        <v>1</v>
      </c>
      <c r="AN9" s="12">
        <v>0</v>
      </c>
      <c r="AO9" s="13">
        <v>1</v>
      </c>
      <c r="AP9" s="12">
        <v>0</v>
      </c>
      <c r="AQ9" s="12">
        <v>4</v>
      </c>
      <c r="AR9" s="63">
        <v>0.57140000000000002</v>
      </c>
      <c r="AS9" s="18">
        <v>7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1"/>
      <c r="K10" s="18"/>
      <c r="L10" s="39"/>
      <c r="M10" s="7"/>
      <c r="N10" s="7"/>
      <c r="O10" s="7"/>
      <c r="P10" s="10"/>
      <c r="Q10" s="12"/>
      <c r="R10" s="12"/>
      <c r="S10" s="13"/>
      <c r="T10" s="12"/>
      <c r="U10" s="12"/>
      <c r="V10" s="57"/>
      <c r="W10" s="18"/>
      <c r="X10" s="12">
        <v>2020</v>
      </c>
      <c r="Y10" s="12" t="s">
        <v>33</v>
      </c>
      <c r="Z10" s="1" t="s">
        <v>26</v>
      </c>
      <c r="AA10" s="12">
        <v>8</v>
      </c>
      <c r="AB10" s="12">
        <v>1</v>
      </c>
      <c r="AC10" s="12">
        <v>22</v>
      </c>
      <c r="AD10" s="12">
        <v>5</v>
      </c>
      <c r="AE10" s="12">
        <v>45</v>
      </c>
      <c r="AF10" s="31">
        <v>0.67159999999999997</v>
      </c>
      <c r="AG10" s="18">
        <v>67</v>
      </c>
      <c r="AH10" s="68" t="s">
        <v>33</v>
      </c>
      <c r="AI10" s="7"/>
      <c r="AJ10" s="7" t="s">
        <v>27</v>
      </c>
      <c r="AK10" s="7" t="s">
        <v>34</v>
      </c>
      <c r="AL10" s="69"/>
      <c r="AM10" s="12"/>
      <c r="AN10" s="12"/>
      <c r="AO10" s="13"/>
      <c r="AP10" s="12"/>
      <c r="AQ10" s="12"/>
      <c r="AR10" s="63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1"/>
      <c r="K11" s="18"/>
      <c r="L11" s="39"/>
      <c r="M11" s="7"/>
      <c r="N11" s="7"/>
      <c r="O11" s="7"/>
      <c r="P11" s="10"/>
      <c r="Q11" s="12"/>
      <c r="R11" s="12"/>
      <c r="S11" s="13"/>
      <c r="T11" s="12"/>
      <c r="U11" s="12"/>
      <c r="V11" s="57"/>
      <c r="W11" s="18"/>
      <c r="X11" s="12">
        <v>2021</v>
      </c>
      <c r="Y11" s="12" t="s">
        <v>35</v>
      </c>
      <c r="Z11" s="1" t="s">
        <v>26</v>
      </c>
      <c r="AA11" s="12">
        <v>12</v>
      </c>
      <c r="AB11" s="12">
        <v>1</v>
      </c>
      <c r="AC11" s="12">
        <v>53</v>
      </c>
      <c r="AD11" s="12">
        <v>12</v>
      </c>
      <c r="AE11" s="12">
        <v>74</v>
      </c>
      <c r="AF11" s="31">
        <v>0.60199999999999998</v>
      </c>
      <c r="AG11" s="18">
        <v>123</v>
      </c>
      <c r="AH11" s="68" t="s">
        <v>35</v>
      </c>
      <c r="AI11" s="7"/>
      <c r="AJ11" s="68" t="s">
        <v>33</v>
      </c>
      <c r="AK11" s="7"/>
      <c r="AL11" s="69"/>
      <c r="AM11" s="12">
        <v>7</v>
      </c>
      <c r="AN11" s="12">
        <v>1</v>
      </c>
      <c r="AO11" s="13">
        <v>22</v>
      </c>
      <c r="AP11" s="12">
        <v>1</v>
      </c>
      <c r="AQ11" s="12">
        <v>35</v>
      </c>
      <c r="AR11" s="63">
        <v>0.59299999999999997</v>
      </c>
      <c r="AS11" s="18">
        <v>58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70">
        <v>2022</v>
      </c>
      <c r="C12" s="74" t="s">
        <v>28</v>
      </c>
      <c r="D12" s="71" t="s">
        <v>26</v>
      </c>
      <c r="E12" s="70">
        <v>5</v>
      </c>
      <c r="F12" s="70">
        <v>0</v>
      </c>
      <c r="G12" s="70">
        <v>4</v>
      </c>
      <c r="H12" s="75">
        <v>0</v>
      </c>
      <c r="I12" s="70">
        <v>5</v>
      </c>
      <c r="J12" s="72">
        <v>0.27779999999999999</v>
      </c>
      <c r="K12" s="73">
        <v>18</v>
      </c>
      <c r="L12" s="39"/>
      <c r="M12" s="7"/>
      <c r="N12" s="7"/>
      <c r="O12" s="7"/>
      <c r="P12" s="10"/>
      <c r="Q12" s="12"/>
      <c r="R12" s="12"/>
      <c r="S12" s="13"/>
      <c r="T12" s="12"/>
      <c r="U12" s="12"/>
      <c r="V12" s="57"/>
      <c r="W12" s="18"/>
      <c r="X12" s="70">
        <v>2022</v>
      </c>
      <c r="Y12" s="70" t="s">
        <v>34</v>
      </c>
      <c r="Z12" s="71" t="s">
        <v>31</v>
      </c>
      <c r="AA12" s="70">
        <v>6</v>
      </c>
      <c r="AB12" s="70">
        <v>0</v>
      </c>
      <c r="AC12" s="70">
        <v>7</v>
      </c>
      <c r="AD12" s="70">
        <v>0</v>
      </c>
      <c r="AE12" s="70">
        <v>14</v>
      </c>
      <c r="AF12" s="72">
        <v>0.4667</v>
      </c>
      <c r="AG12" s="73">
        <v>30</v>
      </c>
      <c r="AH12" s="39"/>
      <c r="AI12" s="7"/>
      <c r="AJ12" s="7"/>
      <c r="AK12" s="7"/>
      <c r="AM12" s="12"/>
      <c r="AN12" s="12"/>
      <c r="AO12" s="13"/>
      <c r="AP12" s="12"/>
      <c r="AQ12" s="12"/>
      <c r="AR12" s="63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>
        <v>2023</v>
      </c>
      <c r="C13" s="13" t="s">
        <v>36</v>
      </c>
      <c r="D13" s="1" t="s">
        <v>26</v>
      </c>
      <c r="E13" s="12">
        <v>3</v>
      </c>
      <c r="F13" s="12">
        <v>0</v>
      </c>
      <c r="G13" s="12">
        <v>3</v>
      </c>
      <c r="H13" s="12">
        <v>1</v>
      </c>
      <c r="I13" s="12">
        <v>7</v>
      </c>
      <c r="J13" s="76">
        <v>0.38890000000000002</v>
      </c>
      <c r="K13" s="77">
        <v>18</v>
      </c>
      <c r="L13" s="39"/>
      <c r="M13" s="7"/>
      <c r="N13" s="7"/>
      <c r="O13" s="7"/>
      <c r="P13" s="10"/>
      <c r="Q13" s="12"/>
      <c r="R13" s="12"/>
      <c r="S13" s="13"/>
      <c r="T13" s="12"/>
      <c r="U13" s="12"/>
      <c r="V13" s="57"/>
      <c r="W13" s="18"/>
      <c r="X13" s="12">
        <v>2023</v>
      </c>
      <c r="Y13" s="12" t="s">
        <v>27</v>
      </c>
      <c r="Z13" s="1" t="s">
        <v>37</v>
      </c>
      <c r="AA13" s="12">
        <v>12</v>
      </c>
      <c r="AB13" s="12">
        <v>2</v>
      </c>
      <c r="AC13" s="12">
        <v>36</v>
      </c>
      <c r="AD13" s="12">
        <v>9</v>
      </c>
      <c r="AE13" s="12">
        <v>62</v>
      </c>
      <c r="AF13" s="66">
        <v>0.61386138613861385</v>
      </c>
      <c r="AG13" s="10">
        <v>101</v>
      </c>
      <c r="AH13" s="68" t="s">
        <v>35</v>
      </c>
      <c r="AI13" s="7"/>
      <c r="AJ13" s="12" t="s">
        <v>35</v>
      </c>
      <c r="AK13" s="7" t="s">
        <v>38</v>
      </c>
      <c r="AL13" s="10"/>
      <c r="AM13" s="12">
        <v>2</v>
      </c>
      <c r="AN13" s="12">
        <v>1</v>
      </c>
      <c r="AO13" s="13">
        <v>4</v>
      </c>
      <c r="AP13" s="12">
        <v>1</v>
      </c>
      <c r="AQ13" s="12">
        <v>9</v>
      </c>
      <c r="AR13" s="63">
        <v>0.6</v>
      </c>
      <c r="AS13" s="18">
        <v>15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59" t="s">
        <v>13</v>
      </c>
      <c r="C14" s="60"/>
      <c r="D14" s="61"/>
      <c r="E14" s="35">
        <f>SUM(E4:E13)</f>
        <v>8</v>
      </c>
      <c r="F14" s="35">
        <f>SUM(F4:F13)</f>
        <v>0</v>
      </c>
      <c r="G14" s="35">
        <f>SUM(G4:G13)</f>
        <v>7</v>
      </c>
      <c r="H14" s="35">
        <f>SUM(H4:H13)</f>
        <v>1</v>
      </c>
      <c r="I14" s="35">
        <f>SUM(I4:I13)</f>
        <v>12</v>
      </c>
      <c r="J14" s="36">
        <f>PRODUCT(I14/K14)</f>
        <v>0.33333333333333331</v>
      </c>
      <c r="K14" s="20">
        <f>SUM(K4:K13)</f>
        <v>36</v>
      </c>
      <c r="L14" s="17"/>
      <c r="M14" s="28"/>
      <c r="N14" s="40"/>
      <c r="O14" s="41"/>
      <c r="P14" s="10"/>
      <c r="Q14" s="35">
        <f>SUM(Q4:Q13)</f>
        <v>0</v>
      </c>
      <c r="R14" s="35">
        <f>SUM(R4:R13)</f>
        <v>0</v>
      </c>
      <c r="S14" s="35">
        <f>SUM(S4:S13)</f>
        <v>0</v>
      </c>
      <c r="T14" s="35">
        <f>SUM(T4:T13)</f>
        <v>0</v>
      </c>
      <c r="U14" s="35">
        <f>SUM(U4:U13)</f>
        <v>0</v>
      </c>
      <c r="V14" s="15">
        <v>0</v>
      </c>
      <c r="W14" s="20">
        <f>SUM(W4:W13)</f>
        <v>0</v>
      </c>
      <c r="X14" s="62" t="s">
        <v>13</v>
      </c>
      <c r="Y14" s="11"/>
      <c r="Z14" s="9"/>
      <c r="AA14" s="35">
        <f>SUM(AA4:AA13)</f>
        <v>92</v>
      </c>
      <c r="AB14" s="35">
        <f>SUM(AB4:AB13)</f>
        <v>6</v>
      </c>
      <c r="AC14" s="35">
        <f>SUM(AC4:AC13)</f>
        <v>170</v>
      </c>
      <c r="AD14" s="35">
        <f>SUM(AD4:AD13)</f>
        <v>54</v>
      </c>
      <c r="AE14" s="35">
        <f>SUM(AE4:AE13)</f>
        <v>388</v>
      </c>
      <c r="AF14" s="36">
        <f>PRODUCT(AE14/AG14)</f>
        <v>0.580831293476189</v>
      </c>
      <c r="AG14" s="20">
        <f>SUM(AG4:AG13)</f>
        <v>668.0080848913592</v>
      </c>
      <c r="AH14" s="17"/>
      <c r="AI14" s="28"/>
      <c r="AJ14" s="40"/>
      <c r="AK14" s="41"/>
      <c r="AL14" s="10"/>
      <c r="AM14" s="35">
        <f>SUM(AM4:AM13)</f>
        <v>16</v>
      </c>
      <c r="AN14" s="35">
        <f>SUM(AN4:AN13)</f>
        <v>2</v>
      </c>
      <c r="AO14" s="35">
        <f>SUM(AO4:AO13)</f>
        <v>28</v>
      </c>
      <c r="AP14" s="35">
        <f>SUM(AP4:AP13)</f>
        <v>4</v>
      </c>
      <c r="AQ14" s="35">
        <f>SUM(AQ4:AQ13)</f>
        <v>65</v>
      </c>
      <c r="AR14" s="36">
        <f>PRODUCT(AQ14/AS14)</f>
        <v>0.5752212389380531</v>
      </c>
      <c r="AS14" s="38">
        <f>SUM(AS4:AS13)</f>
        <v>113</v>
      </c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37"/>
      <c r="K15" s="18"/>
      <c r="L15" s="10"/>
      <c r="M15" s="10"/>
      <c r="N15" s="10"/>
      <c r="O15" s="10"/>
      <c r="P15" s="16"/>
      <c r="Q15" s="16"/>
      <c r="R15" s="16"/>
      <c r="S15" s="16"/>
      <c r="T15" s="16"/>
      <c r="U15" s="10"/>
      <c r="V15" s="10"/>
      <c r="W15" s="18"/>
      <c r="X15" s="16"/>
      <c r="Y15" s="16"/>
      <c r="Z15" s="16"/>
      <c r="AA15" s="16"/>
      <c r="AB15" s="16"/>
      <c r="AC15" s="16"/>
      <c r="AD15" s="16"/>
      <c r="AE15" s="16"/>
      <c r="AF15" s="37"/>
      <c r="AG15" s="18"/>
      <c r="AH15" s="10"/>
      <c r="AI15" s="10"/>
      <c r="AJ15" s="10"/>
      <c r="AK15" s="10"/>
      <c r="AL15" s="16"/>
      <c r="AM15" s="16"/>
      <c r="AN15" s="16"/>
      <c r="AO15" s="16"/>
      <c r="AP15" s="16"/>
      <c r="AQ15" s="10"/>
      <c r="AR15" s="10"/>
      <c r="AS15" s="18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6" t="s">
        <v>16</v>
      </c>
      <c r="C16" s="47"/>
      <c r="D16" s="48"/>
      <c r="E16" s="9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7" t="s">
        <v>9</v>
      </c>
      <c r="K16" s="10"/>
      <c r="L16" s="7" t="s">
        <v>17</v>
      </c>
      <c r="M16" s="7" t="s">
        <v>18</v>
      </c>
      <c r="N16" s="7" t="s">
        <v>22</v>
      </c>
      <c r="O16" s="7" t="s">
        <v>21</v>
      </c>
      <c r="Q16" s="16"/>
      <c r="R16" s="16" t="s">
        <v>10</v>
      </c>
      <c r="S16" s="16"/>
      <c r="T16" s="52" t="s">
        <v>30</v>
      </c>
      <c r="U16" s="10"/>
      <c r="V16" s="18"/>
      <c r="W16" s="18"/>
      <c r="X16" s="18"/>
      <c r="Y16" s="18"/>
      <c r="Z16" s="18"/>
      <c r="AA16" s="18"/>
      <c r="AB16" s="18"/>
      <c r="AC16" s="16"/>
      <c r="AD16" s="16"/>
      <c r="AE16" s="16"/>
      <c r="AF16" s="16"/>
      <c r="AG16" s="16"/>
      <c r="AH16" s="16"/>
      <c r="AI16" s="16"/>
      <c r="AJ16" s="16"/>
      <c r="AK16" s="16"/>
      <c r="AM16" s="18"/>
      <c r="AN16" s="18"/>
      <c r="AO16" s="18"/>
      <c r="AP16" s="18"/>
      <c r="AQ16" s="18"/>
      <c r="AR16" s="18"/>
      <c r="AS16" s="18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9" t="s">
        <v>15</v>
      </c>
      <c r="C17" s="3"/>
      <c r="D17" s="50"/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58">
        <v>0</v>
      </c>
      <c r="K17" s="16"/>
      <c r="L17" s="51">
        <v>0</v>
      </c>
      <c r="M17" s="51">
        <v>0</v>
      </c>
      <c r="N17" s="51">
        <v>0</v>
      </c>
      <c r="O17" s="51">
        <v>0</v>
      </c>
      <c r="Q17" s="16"/>
      <c r="R17" s="16"/>
      <c r="S17" s="16"/>
      <c r="T17" s="52" t="s">
        <v>32</v>
      </c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32" t="s">
        <v>11</v>
      </c>
      <c r="C18" s="33"/>
      <c r="D18" s="34"/>
      <c r="E18" s="45">
        <f>PRODUCT(E14+Q14)</f>
        <v>8</v>
      </c>
      <c r="F18" s="45">
        <f>PRODUCT(F14+R14)</f>
        <v>0</v>
      </c>
      <c r="G18" s="45">
        <f>PRODUCT(G14+S14)</f>
        <v>7</v>
      </c>
      <c r="H18" s="45">
        <f>PRODUCT(H14+T14)</f>
        <v>1</v>
      </c>
      <c r="I18" s="45">
        <f>PRODUCT(I14+U14)</f>
        <v>12</v>
      </c>
      <c r="J18" s="58">
        <f>PRODUCT(I18/K18)</f>
        <v>0.33333333333333331</v>
      </c>
      <c r="K18" s="16">
        <f>PRODUCT(K14+W14)</f>
        <v>36</v>
      </c>
      <c r="L18" s="51">
        <f>PRODUCT((F18+G18)/E18)</f>
        <v>0.875</v>
      </c>
      <c r="M18" s="51">
        <f>PRODUCT(H18/E18)</f>
        <v>0.125</v>
      </c>
      <c r="N18" s="51">
        <f>PRODUCT((F18+G18+H18)/E18)</f>
        <v>1</v>
      </c>
      <c r="O18" s="51">
        <f>PRODUCT(I18/E18)</f>
        <v>1.5</v>
      </c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19" t="s">
        <v>12</v>
      </c>
      <c r="C19" s="30"/>
      <c r="D19" s="29"/>
      <c r="E19" s="45">
        <f>PRODUCT(AA14+AM14)</f>
        <v>108</v>
      </c>
      <c r="F19" s="45">
        <f>PRODUCT(AB14+AN14)</f>
        <v>8</v>
      </c>
      <c r="G19" s="45">
        <f>PRODUCT(AC14+AO14)</f>
        <v>198</v>
      </c>
      <c r="H19" s="45">
        <f>PRODUCT(AD14+AP14)</f>
        <v>58</v>
      </c>
      <c r="I19" s="45">
        <f>PRODUCT(AE14+AQ14)</f>
        <v>453</v>
      </c>
      <c r="J19" s="58">
        <f>PRODUCT(I19/K19)</f>
        <v>0.58001960384701245</v>
      </c>
      <c r="K19" s="10">
        <f>PRODUCT(AG14+AS14)</f>
        <v>781.0080848913592</v>
      </c>
      <c r="L19" s="51">
        <f>PRODUCT((F19+G19)/E19)</f>
        <v>1.9074074074074074</v>
      </c>
      <c r="M19" s="51">
        <f>PRODUCT(H19/E19)</f>
        <v>0.53703703703703709</v>
      </c>
      <c r="N19" s="51">
        <f>PRODUCT((F19+G19+H19)/E19)</f>
        <v>2.4444444444444446</v>
      </c>
      <c r="O19" s="51">
        <f>PRODUCT(I19/E19)</f>
        <v>4.1944444444444446</v>
      </c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0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42" t="s">
        <v>13</v>
      </c>
      <c r="C20" s="43"/>
      <c r="D20" s="44"/>
      <c r="E20" s="45">
        <f>SUM(E17:E19)</f>
        <v>116</v>
      </c>
      <c r="F20" s="45">
        <f t="shared" ref="F20:I20" si="0">SUM(F17:F19)</f>
        <v>8</v>
      </c>
      <c r="G20" s="45">
        <f t="shared" si="0"/>
        <v>205</v>
      </c>
      <c r="H20" s="45">
        <f t="shared" si="0"/>
        <v>59</v>
      </c>
      <c r="I20" s="45">
        <f t="shared" si="0"/>
        <v>465</v>
      </c>
      <c r="J20" s="58">
        <f>PRODUCT(I20/K20)</f>
        <v>0.56914981454783631</v>
      </c>
      <c r="K20" s="16">
        <f>SUM(K17:K19)</f>
        <v>817.0080848913592</v>
      </c>
      <c r="L20" s="51">
        <f>PRODUCT((F20+G20)/E20)</f>
        <v>1.8362068965517242</v>
      </c>
      <c r="M20" s="51">
        <f>PRODUCT(H20/E20)</f>
        <v>0.50862068965517238</v>
      </c>
      <c r="N20" s="51">
        <f>PRODUCT((F20+G20+H20)/E20)</f>
        <v>2.3448275862068964</v>
      </c>
      <c r="O20" s="51">
        <f>PRODUCT(I20/E20)</f>
        <v>4.0086206896551726</v>
      </c>
      <c r="Q20" s="10"/>
      <c r="R20" s="10"/>
      <c r="S20" s="10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0"/>
      <c r="F21" s="10"/>
      <c r="G21" s="10"/>
      <c r="H21" s="10"/>
      <c r="I21" s="10"/>
      <c r="J21" s="16"/>
      <c r="K21" s="16"/>
      <c r="L21" s="10"/>
      <c r="M21" s="10"/>
      <c r="N21" s="10"/>
      <c r="O21" s="10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0"/>
    </row>
    <row r="182" spans="1:57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0"/>
    </row>
    <row r="183" spans="1:57" ht="14.25" x14ac:dyDescent="0.2">
      <c r="L183" s="10"/>
      <c r="M183" s="10"/>
      <c r="N183" s="10"/>
      <c r="O183" s="10"/>
      <c r="P183" s="10"/>
      <c r="R183" s="10"/>
      <c r="S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0"/>
      <c r="AL185" s="10"/>
    </row>
    <row r="186" spans="1:57" x14ac:dyDescent="0.25"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spans="1:57" x14ac:dyDescent="0.25"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</row>
    <row r="188" spans="1:57" x14ac:dyDescent="0.25"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</row>
    <row r="189" spans="1:57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:57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:57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:57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x14ac:dyDescent="0.25">
      <c r="L211"/>
      <c r="M211"/>
      <c r="N211"/>
      <c r="O211"/>
      <c r="P211"/>
      <c r="R211" s="18"/>
      <c r="S211" s="18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x14ac:dyDescent="0.25">
      <c r="L212"/>
      <c r="M212"/>
      <c r="N212"/>
      <c r="O212"/>
      <c r="P212"/>
      <c r="R212" s="18"/>
      <c r="S212" s="18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x14ac:dyDescent="0.25">
      <c r="L213"/>
      <c r="M213"/>
      <c r="N213"/>
      <c r="O213"/>
      <c r="P213"/>
      <c r="R213" s="18"/>
      <c r="S213" s="18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  <row r="215" spans="12:38" ht="14.25" x14ac:dyDescent="0.2">
      <c r="L215"/>
      <c r="M215"/>
      <c r="N215"/>
      <c r="O215"/>
      <c r="P215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/>
      <c r="AL215"/>
    </row>
    <row r="216" spans="12:38" ht="14.25" x14ac:dyDescent="0.2">
      <c r="L216"/>
      <c r="M216"/>
      <c r="N216"/>
      <c r="O216"/>
      <c r="P2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/>
      <c r="AL216"/>
    </row>
    <row r="217" spans="12:38" ht="14.25" x14ac:dyDescent="0.2">
      <c r="L217"/>
      <c r="M217"/>
      <c r="N217"/>
      <c r="O217"/>
      <c r="P217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/>
      <c r="AL217"/>
    </row>
  </sheetData>
  <sortState xmlns:xlrd2="http://schemas.microsoft.com/office/spreadsheetml/2017/richdata2" ref="B12:AR13">
    <sortCondition ref="B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2023-09-01T17:56:08Z</dcterms:modified>
</cp:coreProperties>
</file>